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lot_Somoa-CC_1978-79_2010-11" sheetId="14" r:id="rId1"/>
    <sheet name="Plot_NS-CC_1978-79_2010-11" sheetId="13" r:id="rId2"/>
    <sheet name="SO_MSL_Analysis" sheetId="9" r:id="rId3"/>
  </sheets>
  <calcPr calcId="125725"/>
</workbook>
</file>

<file path=xl/calcChain.xml><?xml version="1.0" encoding="utf-8"?>
<calcChain xmlns="http://schemas.openxmlformats.org/spreadsheetml/2006/main">
  <c r="Q15" i="9"/>
  <c r="Q16"/>
  <c r="Q17"/>
  <c r="Q18"/>
  <c r="Q19"/>
  <c r="Q9"/>
  <c r="Q10"/>
  <c r="Q11"/>
  <c r="Q12"/>
  <c r="Q8"/>
  <c r="K8"/>
  <c r="E9"/>
  <c r="O17"/>
  <c r="K18"/>
  <c r="K19"/>
  <c r="K17"/>
  <c r="O18"/>
  <c r="O19"/>
  <c r="O9"/>
  <c r="O10"/>
  <c r="O11"/>
  <c r="O12"/>
  <c r="O13"/>
  <c r="O14"/>
  <c r="O15"/>
  <c r="O16"/>
  <c r="O8"/>
  <c r="K9"/>
  <c r="K10"/>
  <c r="K11"/>
  <c r="K12"/>
  <c r="K15"/>
  <c r="K16"/>
  <c r="P17" l="1"/>
  <c r="P18"/>
  <c r="L17"/>
  <c r="L18"/>
  <c r="L19"/>
  <c r="E19"/>
  <c r="F19"/>
  <c r="E18"/>
  <c r="F18"/>
  <c r="R19" l="1"/>
  <c r="R17"/>
  <c r="P19"/>
  <c r="R18"/>
  <c r="E17"/>
  <c r="F17"/>
  <c r="E10" l="1"/>
  <c r="R8" l="1"/>
  <c r="R9"/>
  <c r="R10"/>
  <c r="R11"/>
  <c r="R12"/>
  <c r="R15"/>
  <c r="R16"/>
  <c r="P10" l="1"/>
  <c r="L10"/>
  <c r="L15"/>
  <c r="P15"/>
  <c r="L11"/>
  <c r="P11"/>
  <c r="L16"/>
  <c r="L12"/>
  <c r="P8"/>
  <c r="L8"/>
  <c r="L9"/>
  <c r="P9"/>
  <c r="P16"/>
  <c r="P14"/>
  <c r="P12"/>
  <c r="P13"/>
  <c r="F16"/>
  <c r="E16"/>
  <c r="F15"/>
  <c r="E15"/>
  <c r="F14"/>
  <c r="E14"/>
  <c r="F13"/>
  <c r="E13"/>
  <c r="F12"/>
  <c r="E12"/>
  <c r="F11"/>
  <c r="E11"/>
  <c r="F10"/>
  <c r="F9"/>
  <c r="F8"/>
  <c r="E8"/>
</calcChain>
</file>

<file path=xl/sharedStrings.xml><?xml version="1.0" encoding="utf-8"?>
<sst xmlns="http://schemas.openxmlformats.org/spreadsheetml/2006/main" count="39" uniqueCount="24">
  <si>
    <t>Year</t>
  </si>
  <si>
    <t>Month</t>
  </si>
  <si>
    <t>Station</t>
  </si>
  <si>
    <t>month frac =</t>
  </si>
  <si>
    <t>year (frac)</t>
  </si>
  <si>
    <t>Date</t>
  </si>
  <si>
    <t>SOMOA (Towel)</t>
  </si>
  <si>
    <t>MSL data, meters on Station Datum</t>
  </si>
  <si>
    <t>MSL Data on m, STND</t>
  </si>
  <si>
    <t>Original Data from NOAA, MSL (m, STND)</t>
  </si>
  <si>
    <t>North Spit (NS) (1983-2001 TE)</t>
  </si>
  <si>
    <t>SOMOA (SO)</t>
  </si>
  <si>
    <t>Crescent City (CC) (1983-2001 TE)</t>
  </si>
  <si>
    <t>Diff NS-CC MSL (m, STND)</t>
  </si>
  <si>
    <t>Diff NS-CC MSL (mm, STND)</t>
  </si>
  <si>
    <t>Diff SO-CC MSL (m, STND)</t>
  </si>
  <si>
    <t>Diff SO-CC MSL (mm, STND)</t>
  </si>
  <si>
    <t>NOAA Data</t>
  </si>
  <si>
    <t>Source</t>
  </si>
  <si>
    <t>MSL Data (m, STND)</t>
  </si>
  <si>
    <t>Towell Data</t>
  </si>
  <si>
    <t>No Data</t>
  </si>
  <si>
    <t>Diff SO-NS MSL (m, STND)</t>
  </si>
  <si>
    <t>Diff SO-NS MSL (mm, STND)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</si>
</sst>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Unicode MS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164" fontId="0" fillId="0" borderId="0" xfId="0" applyNumberFormat="1"/>
    <xf numFmtId="0" fontId="1" fillId="0" borderId="1" xfId="0" applyFont="1" applyFill="1" applyBorder="1" applyAlignment="1">
      <alignment horizontal="center"/>
    </xf>
    <xf numFmtId="17" fontId="0" fillId="0" borderId="0" xfId="0" applyNumberFormat="1"/>
    <xf numFmtId="0" fontId="0" fillId="0" borderId="0" xfId="0" applyFill="1"/>
    <xf numFmtId="164" fontId="0" fillId="0" borderId="0" xfId="0" applyNumberFormat="1" applyFill="1"/>
    <xf numFmtId="17" fontId="0" fillId="0" borderId="0" xfId="0" applyNumberFormat="1" applyFill="1"/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2" fillId="0" borderId="0" xfId="0" applyFont="1" applyFill="1" applyAlignment="1">
      <alignment horizontal="left"/>
    </xf>
    <xf numFmtId="0" fontId="0" fillId="2" borderId="0" xfId="0" applyFill="1"/>
    <xf numFmtId="164" fontId="0" fillId="2" borderId="0" xfId="0" applyNumberFormat="1" applyFill="1"/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17" fontId="0" fillId="2" borderId="0" xfId="0" applyNumberFormat="1" applyFill="1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/>
    <xf numFmtId="0" fontId="0" fillId="2" borderId="0" xfId="0" applyFill="1" applyAlignment="1">
      <alignment horizontal="right"/>
    </xf>
    <xf numFmtId="164" fontId="3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Somoa minus Crescent City, for NOAA 1978-79 and Towel</a:t>
            </a:r>
            <a:r>
              <a:rPr lang="en-US" baseline="0"/>
              <a:t> 2010-11 Mean Sea Level Data 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10358609214379251"/>
          <c:y val="2.0183485363715146E-2"/>
        </c:manualLayout>
      </c:layout>
      <c:overlay val="1"/>
    </c:title>
    <c:plotArea>
      <c:layout>
        <c:manualLayout>
          <c:layoutTarget val="inner"/>
          <c:xMode val="edge"/>
          <c:yMode val="edge"/>
          <c:x val="9.0467418919904147E-2"/>
          <c:y val="0.12332618117491123"/>
          <c:w val="0.8934171535517601"/>
          <c:h val="0.68539731190938469"/>
        </c:manualLayout>
      </c:layout>
      <c:scatterChart>
        <c:scatterStyle val="lineMarker"/>
        <c:ser>
          <c:idx val="0"/>
          <c:order val="0"/>
          <c:tx>
            <c:v>1978-79, 2010-11 Data</c:v>
          </c:tx>
          <c:spPr>
            <a:ln w="12700">
              <a:noFill/>
              <a:prstDash val="dash"/>
            </a:ln>
          </c:spPr>
          <c:marker>
            <c:symbol val="none"/>
          </c:marker>
          <c:trendline>
            <c:spPr>
              <a:ln w="22225">
                <a:solidFill>
                  <a:schemeClr val="tx1"/>
                </a:solidFill>
              </a:ln>
            </c:spPr>
            <c:trendlineType val="linear"/>
            <c:dispEq val="1"/>
            <c:trendlineLbl>
              <c:layout>
                <c:manualLayout>
                  <c:x val="-0.36261280799269896"/>
                  <c:y val="-9.4203636746212377E-2"/>
                </c:manualLayout>
              </c:layout>
              <c:numFmt formatCode="#,##0.00" sourceLinked="0"/>
              <c:spPr>
                <a:ln>
                  <a:noFill/>
                </a:ln>
              </c:spPr>
            </c:trendlineLbl>
          </c:trendline>
          <c:xVal>
            <c:numRef>
              <c:f>SO_MSL_Analysis!$E$8:$E$19</c:f>
              <c:numCache>
                <c:formatCode>0.000</c:formatCode>
                <c:ptCount val="12"/>
                <c:pt idx="0">
                  <c:v>1978.375</c:v>
                </c:pt>
                <c:pt idx="1">
                  <c:v>1978.4583333333333</c:v>
                </c:pt>
                <c:pt idx="2">
                  <c:v>1978.5416666666667</c:v>
                </c:pt>
                <c:pt idx="3">
                  <c:v>1978.625</c:v>
                </c:pt>
                <c:pt idx="4">
                  <c:v>1978.7083333333333</c:v>
                </c:pt>
                <c:pt idx="5">
                  <c:v>1978.7916666666667</c:v>
                </c:pt>
                <c:pt idx="6">
                  <c:v>1978.875</c:v>
                </c:pt>
                <c:pt idx="7">
                  <c:v>1978.9583333333333</c:v>
                </c:pt>
                <c:pt idx="8">
                  <c:v>1979.0416666666667</c:v>
                </c:pt>
                <c:pt idx="9">
                  <c:v>2010.9583333333333</c:v>
                </c:pt>
                <c:pt idx="10">
                  <c:v>2011.0416666666667</c:v>
                </c:pt>
                <c:pt idx="11">
                  <c:v>2011.125</c:v>
                </c:pt>
              </c:numCache>
            </c:numRef>
          </c:xVal>
          <c:yVal>
            <c:numRef>
              <c:f>SO_MSL_Analysis!$P$8:$P$19</c:f>
              <c:numCache>
                <c:formatCode>General</c:formatCode>
                <c:ptCount val="12"/>
                <c:pt idx="0">
                  <c:v>-506.00000000000023</c:v>
                </c:pt>
                <c:pt idx="1">
                  <c:v>-506</c:v>
                </c:pt>
                <c:pt idx="2">
                  <c:v>-527.00000000000011</c:v>
                </c:pt>
                <c:pt idx="3">
                  <c:v>-518.00000000000023</c:v>
                </c:pt>
                <c:pt idx="4">
                  <c:v>-520.99999999999966</c:v>
                </c:pt>
                <c:pt idx="5">
                  <c:v>-545.99999999999977</c:v>
                </c:pt>
                <c:pt idx="6">
                  <c:v>-530</c:v>
                </c:pt>
                <c:pt idx="7">
                  <c:v>-484.00000000000023</c:v>
                </c:pt>
                <c:pt idx="8">
                  <c:v>-524</c:v>
                </c:pt>
                <c:pt idx="9">
                  <c:v>-425.99999999999972</c:v>
                </c:pt>
                <c:pt idx="10">
                  <c:v>-391.99999999999989</c:v>
                </c:pt>
                <c:pt idx="11">
                  <c:v>-396.00000000000011</c:v>
                </c:pt>
              </c:numCache>
            </c:numRef>
          </c:yVal>
        </c:ser>
        <c:ser>
          <c:idx val="1"/>
          <c:order val="1"/>
          <c:tx>
            <c:v>1978-79 Data</c:v>
          </c:tx>
          <c:spPr>
            <a:ln w="9525">
              <a:solidFill>
                <a:sysClr val="windowText" lastClr="000000"/>
              </a:solidFill>
              <a:prstDash val="dash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SO_MSL_Analysis!$E$8:$E$16</c:f>
              <c:numCache>
                <c:formatCode>0.000</c:formatCode>
                <c:ptCount val="9"/>
                <c:pt idx="0">
                  <c:v>1978.375</c:v>
                </c:pt>
                <c:pt idx="1">
                  <c:v>1978.4583333333333</c:v>
                </c:pt>
                <c:pt idx="2">
                  <c:v>1978.5416666666667</c:v>
                </c:pt>
                <c:pt idx="3">
                  <c:v>1978.625</c:v>
                </c:pt>
                <c:pt idx="4">
                  <c:v>1978.7083333333333</c:v>
                </c:pt>
                <c:pt idx="5">
                  <c:v>1978.7916666666667</c:v>
                </c:pt>
                <c:pt idx="6">
                  <c:v>1978.875</c:v>
                </c:pt>
                <c:pt idx="7">
                  <c:v>1978.9583333333333</c:v>
                </c:pt>
                <c:pt idx="8">
                  <c:v>1979.0416666666667</c:v>
                </c:pt>
              </c:numCache>
            </c:numRef>
          </c:xVal>
          <c:yVal>
            <c:numRef>
              <c:f>SO_MSL_Analysis!$P$8:$P$16</c:f>
              <c:numCache>
                <c:formatCode>General</c:formatCode>
                <c:ptCount val="9"/>
                <c:pt idx="0">
                  <c:v>-506.00000000000023</c:v>
                </c:pt>
                <c:pt idx="1">
                  <c:v>-506</c:v>
                </c:pt>
                <c:pt idx="2">
                  <c:v>-527.00000000000011</c:v>
                </c:pt>
                <c:pt idx="3">
                  <c:v>-518.00000000000023</c:v>
                </c:pt>
                <c:pt idx="4">
                  <c:v>-520.99999999999966</c:v>
                </c:pt>
                <c:pt idx="5">
                  <c:v>-545.99999999999977</c:v>
                </c:pt>
                <c:pt idx="6">
                  <c:v>-530</c:v>
                </c:pt>
                <c:pt idx="7">
                  <c:v>-484.00000000000023</c:v>
                </c:pt>
                <c:pt idx="8">
                  <c:v>-524</c:v>
                </c:pt>
              </c:numCache>
            </c:numRef>
          </c:yVal>
        </c:ser>
        <c:ser>
          <c:idx val="2"/>
          <c:order val="2"/>
          <c:tx>
            <c:v>2010-11 Data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circle"/>
            <c:size val="6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SO_MSL_Analysis!$E$17:$E$19</c:f>
              <c:numCache>
                <c:formatCode>0.000</c:formatCode>
                <c:ptCount val="3"/>
                <c:pt idx="0">
                  <c:v>2010.9583333333333</c:v>
                </c:pt>
                <c:pt idx="1">
                  <c:v>2011.0416666666667</c:v>
                </c:pt>
                <c:pt idx="2">
                  <c:v>2011.125</c:v>
                </c:pt>
              </c:numCache>
            </c:numRef>
          </c:xVal>
          <c:yVal>
            <c:numRef>
              <c:f>SO_MSL_Analysis!$P$17:$P$19</c:f>
              <c:numCache>
                <c:formatCode>General</c:formatCode>
                <c:ptCount val="3"/>
                <c:pt idx="0">
                  <c:v>-425.99999999999972</c:v>
                </c:pt>
                <c:pt idx="1">
                  <c:v>-391.99999999999989</c:v>
                </c:pt>
                <c:pt idx="2">
                  <c:v>-396.00000000000011</c:v>
                </c:pt>
              </c:numCache>
            </c:numRef>
          </c:yVal>
        </c:ser>
        <c:axId val="94629248"/>
        <c:axId val="97026816"/>
      </c:scatterChart>
      <c:valAx>
        <c:axId val="94629248"/>
        <c:scaling>
          <c:orientation val="minMax"/>
          <c:max val="2014"/>
          <c:min val="1975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020568222822492"/>
              <c:y val="0.88521477056065356"/>
            </c:manualLayout>
          </c:layout>
        </c:title>
        <c:numFmt formatCode="0" sourceLinked="0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97026816"/>
        <c:crossesAt val="-600"/>
        <c:crossBetween val="midCat"/>
      </c:valAx>
      <c:valAx>
        <c:axId val="97026816"/>
        <c:scaling>
          <c:orientation val="minMax"/>
          <c:max val="-300"/>
          <c:min val="-60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Monthly Mean</a:t>
                </a:r>
                <a:r>
                  <a:rPr lang="en-US" baseline="0"/>
                  <a:t> Sea Level (mm,  STND)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3251943310609462E-3"/>
              <c:y val="0.26882924501209682"/>
            </c:manualLayout>
          </c:layout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crossAx val="94629248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b"/>
      <c:legendEntry>
        <c:idx val="0"/>
        <c:delete val="1"/>
      </c:legendEntry>
      <c:layout/>
    </c:legend>
    <c:plotVisOnly val="1"/>
  </c:chart>
  <c:spPr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North Spit minus Crescent City, for same months of available Somoa </a:t>
            </a:r>
            <a:r>
              <a:rPr lang="en-US" baseline="0"/>
              <a:t>data (</a:t>
            </a:r>
            <a:r>
              <a:rPr lang="en-US"/>
              <a:t>NOAA 1978-79 and Towel 2010-11)</a:t>
            </a:r>
            <a:r>
              <a:rPr lang="en-US" baseline="0"/>
              <a:t> 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10564810550863862"/>
          <c:y val="1.2110091218229087E-2"/>
        </c:manualLayout>
      </c:layout>
      <c:overlay val="1"/>
    </c:title>
    <c:plotArea>
      <c:layout>
        <c:manualLayout>
          <c:layoutTarget val="inner"/>
          <c:xMode val="edge"/>
          <c:yMode val="edge"/>
          <c:x val="9.0467418919904147E-2"/>
          <c:y val="0.12332618117491122"/>
          <c:w val="0.89341715355176021"/>
          <c:h val="0.68539731190938469"/>
        </c:manualLayout>
      </c:layout>
      <c:scatterChart>
        <c:scatterStyle val="lineMarker"/>
        <c:ser>
          <c:idx val="0"/>
          <c:order val="0"/>
          <c:tx>
            <c:v>1978-79, 2010-11 Data</c:v>
          </c:tx>
          <c:spPr>
            <a:ln w="12700">
              <a:noFill/>
              <a:prstDash val="dash"/>
            </a:ln>
          </c:spPr>
          <c:marker>
            <c:symbol val="none"/>
          </c:marker>
          <c:trendline>
            <c:trendlineType val="linear"/>
            <c:dispEq val="1"/>
            <c:trendlineLbl>
              <c:layout>
                <c:manualLayout>
                  <c:x val="-0.33111447236913677"/>
                  <c:y val="-8.8148273286934614E-2"/>
                </c:manualLayout>
              </c:layout>
              <c:numFmt formatCode="#,##0.00" sourceLinked="0"/>
            </c:trendlineLbl>
          </c:trendline>
          <c:xVal>
            <c:numRef>
              <c:f>SO_MSL_Analysis!$E$8:$E$19</c:f>
              <c:numCache>
                <c:formatCode>0.000</c:formatCode>
                <c:ptCount val="12"/>
                <c:pt idx="0">
                  <c:v>1978.375</c:v>
                </c:pt>
                <c:pt idx="1">
                  <c:v>1978.4583333333333</c:v>
                </c:pt>
                <c:pt idx="2">
                  <c:v>1978.5416666666667</c:v>
                </c:pt>
                <c:pt idx="3">
                  <c:v>1978.625</c:v>
                </c:pt>
                <c:pt idx="4">
                  <c:v>1978.7083333333333</c:v>
                </c:pt>
                <c:pt idx="5">
                  <c:v>1978.7916666666667</c:v>
                </c:pt>
                <c:pt idx="6">
                  <c:v>1978.875</c:v>
                </c:pt>
                <c:pt idx="7">
                  <c:v>1978.9583333333333</c:v>
                </c:pt>
                <c:pt idx="8">
                  <c:v>1979.0416666666667</c:v>
                </c:pt>
                <c:pt idx="9">
                  <c:v>2010.9583333333333</c:v>
                </c:pt>
                <c:pt idx="10">
                  <c:v>2011.0416666666667</c:v>
                </c:pt>
                <c:pt idx="11">
                  <c:v>2011.125</c:v>
                </c:pt>
              </c:numCache>
            </c:numRef>
          </c:xVal>
          <c:yVal>
            <c:numRef>
              <c:f>SO_MSL_Analysis!$R$8:$R$19</c:f>
              <c:numCache>
                <c:formatCode>General</c:formatCode>
                <c:ptCount val="12"/>
                <c:pt idx="0">
                  <c:v>3257.9999999999995</c:v>
                </c:pt>
                <c:pt idx="1">
                  <c:v>3252.9999999999995</c:v>
                </c:pt>
                <c:pt idx="2">
                  <c:v>3215.9999999999995</c:v>
                </c:pt>
                <c:pt idx="3">
                  <c:v>3225</c:v>
                </c:pt>
                <c:pt idx="4">
                  <c:v>3225.0000000000005</c:v>
                </c:pt>
                <c:pt idx="7">
                  <c:v>3282.9999999999995</c:v>
                </c:pt>
                <c:pt idx="8">
                  <c:v>3240</c:v>
                </c:pt>
                <c:pt idx="9">
                  <c:v>3399</c:v>
                </c:pt>
                <c:pt idx="10">
                  <c:v>3433.0000000000005</c:v>
                </c:pt>
                <c:pt idx="11">
                  <c:v>3429.0000000000005</c:v>
                </c:pt>
              </c:numCache>
            </c:numRef>
          </c:yVal>
        </c:ser>
        <c:ser>
          <c:idx val="1"/>
          <c:order val="1"/>
          <c:tx>
            <c:v>1978-79 Data</c:v>
          </c:tx>
          <c:spPr>
            <a:ln w="9525">
              <a:solidFill>
                <a:sysClr val="windowText" lastClr="000000"/>
              </a:solidFill>
              <a:prstDash val="dash"/>
            </a:ln>
          </c:spPr>
          <c:marker>
            <c:symbol val="plus"/>
            <c:size val="6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SO_MSL_Analysis!$E$8:$E$16</c:f>
              <c:numCache>
                <c:formatCode>0.000</c:formatCode>
                <c:ptCount val="9"/>
                <c:pt idx="0">
                  <c:v>1978.375</c:v>
                </c:pt>
                <c:pt idx="1">
                  <c:v>1978.4583333333333</c:v>
                </c:pt>
                <c:pt idx="2">
                  <c:v>1978.5416666666667</c:v>
                </c:pt>
                <c:pt idx="3">
                  <c:v>1978.625</c:v>
                </c:pt>
                <c:pt idx="4">
                  <c:v>1978.7083333333333</c:v>
                </c:pt>
                <c:pt idx="5">
                  <c:v>1978.7916666666667</c:v>
                </c:pt>
                <c:pt idx="6">
                  <c:v>1978.875</c:v>
                </c:pt>
                <c:pt idx="7">
                  <c:v>1978.9583333333333</c:v>
                </c:pt>
                <c:pt idx="8">
                  <c:v>1979.0416666666667</c:v>
                </c:pt>
              </c:numCache>
            </c:numRef>
          </c:xVal>
          <c:yVal>
            <c:numRef>
              <c:f>SO_MSL_Analysis!$R$8:$R$16</c:f>
              <c:numCache>
                <c:formatCode>General</c:formatCode>
                <c:ptCount val="9"/>
                <c:pt idx="0">
                  <c:v>3257.9999999999995</c:v>
                </c:pt>
                <c:pt idx="1">
                  <c:v>3252.9999999999995</c:v>
                </c:pt>
                <c:pt idx="2">
                  <c:v>3215.9999999999995</c:v>
                </c:pt>
                <c:pt idx="3">
                  <c:v>3225</c:v>
                </c:pt>
                <c:pt idx="4">
                  <c:v>3225.0000000000005</c:v>
                </c:pt>
                <c:pt idx="7">
                  <c:v>3282.9999999999995</c:v>
                </c:pt>
                <c:pt idx="8">
                  <c:v>3240</c:v>
                </c:pt>
              </c:numCache>
            </c:numRef>
          </c:yVal>
        </c:ser>
        <c:ser>
          <c:idx val="2"/>
          <c:order val="2"/>
          <c:tx>
            <c:v>2010-11 Data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circle"/>
            <c:size val="6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SO_MSL_Analysis!$E$17:$E$19</c:f>
              <c:numCache>
                <c:formatCode>0.000</c:formatCode>
                <c:ptCount val="3"/>
                <c:pt idx="0">
                  <c:v>2010.9583333333333</c:v>
                </c:pt>
                <c:pt idx="1">
                  <c:v>2011.0416666666667</c:v>
                </c:pt>
                <c:pt idx="2">
                  <c:v>2011.125</c:v>
                </c:pt>
              </c:numCache>
            </c:numRef>
          </c:xVal>
          <c:yVal>
            <c:numRef>
              <c:f>SO_MSL_Analysis!$R$17:$R$19</c:f>
              <c:numCache>
                <c:formatCode>General</c:formatCode>
                <c:ptCount val="3"/>
                <c:pt idx="0">
                  <c:v>3399</c:v>
                </c:pt>
                <c:pt idx="1">
                  <c:v>3433.0000000000005</c:v>
                </c:pt>
                <c:pt idx="2">
                  <c:v>3429.0000000000005</c:v>
                </c:pt>
              </c:numCache>
            </c:numRef>
          </c:yVal>
        </c:ser>
        <c:axId val="94538752"/>
        <c:axId val="94553600"/>
      </c:scatterChart>
      <c:valAx>
        <c:axId val="94538752"/>
        <c:scaling>
          <c:orientation val="minMax"/>
          <c:max val="2014"/>
          <c:min val="1977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020568222822492"/>
              <c:y val="0.88521477056065356"/>
            </c:manualLayout>
          </c:layout>
        </c:title>
        <c:numFmt formatCode="0" sourceLinked="0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94553600"/>
        <c:crossesAt val="-300"/>
        <c:crossBetween val="midCat"/>
        <c:majorUnit val="2"/>
      </c:valAx>
      <c:valAx>
        <c:axId val="9455360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Monthly Mean</a:t>
                </a:r>
                <a:r>
                  <a:rPr lang="en-US" baseline="0"/>
                  <a:t> Sea Level (mm,  STND)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9300777324243812E-3"/>
              <c:y val="0.27690263915758323"/>
            </c:manualLayout>
          </c:layout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crossAx val="94538752"/>
        <c:crosses val="autoZero"/>
        <c:crossBetween val="midCat"/>
        <c:majorUnit val="100"/>
      </c:valAx>
      <c:spPr>
        <a:ln>
          <a:solidFill>
            <a:sysClr val="windowText" lastClr="000000"/>
          </a:solidFill>
        </a:ln>
      </c:spPr>
    </c:plotArea>
    <c:legend>
      <c:legendPos val="b"/>
      <c:legendEntry>
        <c:idx val="0"/>
        <c:delete val="1"/>
      </c:legendEntry>
    </c:legend>
    <c:plotVisOnly val="1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S48"/>
  <sheetViews>
    <sheetView workbookViewId="0">
      <selection activeCell="H2" sqref="H2"/>
    </sheetView>
  </sheetViews>
  <sheetFormatPr defaultRowHeight="15"/>
  <cols>
    <col min="1" max="1" width="5.140625" customWidth="1"/>
    <col min="2" max="2" width="14.42578125" customWidth="1"/>
    <col min="3" max="6" width="9.85546875" customWidth="1"/>
    <col min="7" max="7" width="11.7109375" customWidth="1"/>
    <col min="8" max="8" width="12.28515625" customWidth="1"/>
    <col min="9" max="9" width="9.85546875" style="23" customWidth="1"/>
    <col min="10" max="12" width="13.7109375" customWidth="1"/>
    <col min="13" max="13" width="9.85546875" customWidth="1"/>
    <col min="14" max="18" width="13.7109375" customWidth="1"/>
  </cols>
  <sheetData>
    <row r="2" spans="2:18">
      <c r="B2" s="11" t="s">
        <v>11</v>
      </c>
      <c r="J2" s="11" t="s">
        <v>10</v>
      </c>
      <c r="N2" s="11" t="s">
        <v>12</v>
      </c>
    </row>
    <row r="3" spans="2:18" s="10" customFormat="1" ht="15" customHeight="1">
      <c r="B3" s="18" t="s">
        <v>7</v>
      </c>
      <c r="C3" s="17"/>
      <c r="D3" s="17"/>
      <c r="F3"/>
      <c r="G3"/>
      <c r="H3"/>
      <c r="I3" s="23"/>
      <c r="J3" s="10" t="s">
        <v>8</v>
      </c>
      <c r="N3" s="10" t="s">
        <v>8</v>
      </c>
    </row>
    <row r="4" spans="2:18">
      <c r="D4" s="2"/>
      <c r="G4" s="12"/>
      <c r="H4" s="13"/>
      <c r="I4" s="24"/>
      <c r="N4" s="2"/>
    </row>
    <row r="5" spans="2:18">
      <c r="D5" s="2" t="s">
        <v>3</v>
      </c>
      <c r="E5">
        <v>0.5</v>
      </c>
    </row>
    <row r="7" spans="2:18" ht="60">
      <c r="B7" s="3" t="s">
        <v>2</v>
      </c>
      <c r="C7" s="3" t="s">
        <v>0</v>
      </c>
      <c r="D7" s="3" t="s">
        <v>1</v>
      </c>
      <c r="E7" s="3" t="s">
        <v>4</v>
      </c>
      <c r="F7" s="5" t="s">
        <v>5</v>
      </c>
      <c r="G7" s="21" t="s">
        <v>19</v>
      </c>
      <c r="H7" s="3" t="s">
        <v>18</v>
      </c>
      <c r="I7" s="22"/>
      <c r="J7" s="21" t="s">
        <v>9</v>
      </c>
      <c r="K7" s="21" t="s">
        <v>22</v>
      </c>
      <c r="L7" s="21" t="s">
        <v>23</v>
      </c>
      <c r="N7" s="21" t="s">
        <v>9</v>
      </c>
      <c r="O7" s="21" t="s">
        <v>15</v>
      </c>
      <c r="P7" s="21" t="s">
        <v>16</v>
      </c>
      <c r="Q7" s="21" t="s">
        <v>13</v>
      </c>
      <c r="R7" s="21" t="s">
        <v>14</v>
      </c>
    </row>
    <row r="8" spans="2:18">
      <c r="B8" s="14">
        <v>9418686</v>
      </c>
      <c r="C8" s="7">
        <v>1978</v>
      </c>
      <c r="D8" s="7">
        <v>5</v>
      </c>
      <c r="E8" s="8">
        <f t="shared" ref="E8:E19" si="0">C8+(D8-$E$5)/12</f>
        <v>1978.375</v>
      </c>
      <c r="F8" s="9">
        <f t="shared" ref="F8:F19" si="1">DATE(C8,D8,1)</f>
        <v>28611</v>
      </c>
      <c r="G8" s="8">
        <v>1.597</v>
      </c>
      <c r="H8" s="12" t="s">
        <v>17</v>
      </c>
      <c r="J8" s="10">
        <v>5.3609999999999998</v>
      </c>
      <c r="K8" s="13">
        <f>G8-J8</f>
        <v>-3.7639999999999998</v>
      </c>
      <c r="L8" s="13">
        <f t="shared" ref="L8:L19" si="2">K8*1000</f>
        <v>-3764</v>
      </c>
      <c r="M8" s="13"/>
      <c r="N8" s="10">
        <v>2.1030000000000002</v>
      </c>
      <c r="O8" s="13">
        <f t="shared" ref="O8:O19" si="3">G8-N8</f>
        <v>-0.50600000000000023</v>
      </c>
      <c r="P8">
        <f t="shared" ref="P8:P16" si="4">O8*1000</f>
        <v>-506.00000000000023</v>
      </c>
      <c r="Q8" s="10">
        <f>J8-N8</f>
        <v>3.2579999999999996</v>
      </c>
      <c r="R8" s="10">
        <f t="shared" ref="R8:R19" si="5">Q8*1000</f>
        <v>3257.9999999999995</v>
      </c>
    </row>
    <row r="9" spans="2:18">
      <c r="B9" s="14">
        <v>9418686</v>
      </c>
      <c r="C9" s="7">
        <v>1978</v>
      </c>
      <c r="D9" s="7">
        <v>6</v>
      </c>
      <c r="E9" s="8">
        <f t="shared" si="0"/>
        <v>1978.4583333333333</v>
      </c>
      <c r="F9" s="9">
        <f t="shared" si="1"/>
        <v>28642</v>
      </c>
      <c r="G9" s="8">
        <v>1.615</v>
      </c>
      <c r="H9" s="12" t="s">
        <v>17</v>
      </c>
      <c r="J9" s="10">
        <v>5.3739999999999997</v>
      </c>
      <c r="K9" s="13">
        <f>G9-J9</f>
        <v>-3.7589999999999995</v>
      </c>
      <c r="L9" s="13">
        <f t="shared" si="2"/>
        <v>-3758.9999999999995</v>
      </c>
      <c r="M9" s="13"/>
      <c r="N9" s="10">
        <v>2.121</v>
      </c>
      <c r="O9" s="13">
        <f t="shared" si="3"/>
        <v>-0.50600000000000001</v>
      </c>
      <c r="P9">
        <f t="shared" si="4"/>
        <v>-506</v>
      </c>
      <c r="Q9" s="10">
        <f t="shared" ref="Q9:Q19" si="6">J9-N9</f>
        <v>3.2529999999999997</v>
      </c>
      <c r="R9" s="10">
        <f t="shared" si="5"/>
        <v>3252.9999999999995</v>
      </c>
    </row>
    <row r="10" spans="2:18">
      <c r="B10" s="14">
        <v>9418686</v>
      </c>
      <c r="C10">
        <v>1978</v>
      </c>
      <c r="D10">
        <v>7</v>
      </c>
      <c r="E10" s="4">
        <f t="shared" si="0"/>
        <v>1978.5416666666667</v>
      </c>
      <c r="F10" s="6">
        <f t="shared" si="1"/>
        <v>28672</v>
      </c>
      <c r="G10" s="4">
        <v>1.661</v>
      </c>
      <c r="H10" s="12" t="s">
        <v>17</v>
      </c>
      <c r="J10" s="10">
        <v>5.4039999999999999</v>
      </c>
      <c r="K10" s="13">
        <f>G10-J10</f>
        <v>-3.7429999999999999</v>
      </c>
      <c r="L10" s="13">
        <f t="shared" si="2"/>
        <v>-3743</v>
      </c>
      <c r="M10" s="13"/>
      <c r="N10" s="10">
        <v>2.1880000000000002</v>
      </c>
      <c r="O10" s="13">
        <f t="shared" si="3"/>
        <v>-0.52700000000000014</v>
      </c>
      <c r="P10">
        <f>O10*1000</f>
        <v>-527.00000000000011</v>
      </c>
      <c r="Q10" s="10">
        <f t="shared" si="6"/>
        <v>3.2159999999999997</v>
      </c>
      <c r="R10" s="10">
        <f t="shared" si="5"/>
        <v>3215.9999999999995</v>
      </c>
    </row>
    <row r="11" spans="2:18">
      <c r="B11" s="1">
        <v>9418686</v>
      </c>
      <c r="C11">
        <v>1978</v>
      </c>
      <c r="D11">
        <v>8</v>
      </c>
      <c r="E11" s="4">
        <f t="shared" si="0"/>
        <v>1978.625</v>
      </c>
      <c r="F11" s="6">
        <f t="shared" si="1"/>
        <v>28703</v>
      </c>
      <c r="G11" s="4">
        <v>1.71</v>
      </c>
      <c r="H11" s="12" t="s">
        <v>17</v>
      </c>
      <c r="J11" s="10">
        <v>5.4530000000000003</v>
      </c>
      <c r="K11" s="13">
        <f>G11-J11</f>
        <v>-3.7430000000000003</v>
      </c>
      <c r="L11" s="13">
        <f t="shared" si="2"/>
        <v>-3743.0000000000005</v>
      </c>
      <c r="M11" s="13"/>
      <c r="N11" s="10">
        <v>2.2280000000000002</v>
      </c>
      <c r="O11" s="13">
        <f t="shared" si="3"/>
        <v>-0.51800000000000024</v>
      </c>
      <c r="P11">
        <f t="shared" si="4"/>
        <v>-518.00000000000023</v>
      </c>
      <c r="Q11" s="10">
        <f t="shared" si="6"/>
        <v>3.2250000000000001</v>
      </c>
      <c r="R11" s="10">
        <f t="shared" si="5"/>
        <v>3225</v>
      </c>
    </row>
    <row r="12" spans="2:18">
      <c r="B12" s="1">
        <v>9418686</v>
      </c>
      <c r="C12">
        <v>1978</v>
      </c>
      <c r="D12">
        <v>9</v>
      </c>
      <c r="E12" s="4">
        <f t="shared" si="0"/>
        <v>1978.7083333333333</v>
      </c>
      <c r="F12" s="6">
        <f t="shared" si="1"/>
        <v>28734</v>
      </c>
      <c r="G12" s="4">
        <v>1.7310000000000001</v>
      </c>
      <c r="H12" s="12" t="s">
        <v>17</v>
      </c>
      <c r="J12" s="10">
        <v>5.4770000000000003</v>
      </c>
      <c r="K12" s="13">
        <f>G12-J12</f>
        <v>-3.7460000000000004</v>
      </c>
      <c r="L12" s="13">
        <f t="shared" si="2"/>
        <v>-3746.0000000000005</v>
      </c>
      <c r="M12" s="13"/>
      <c r="N12" s="10">
        <v>2.2519999999999998</v>
      </c>
      <c r="O12" s="13">
        <f t="shared" si="3"/>
        <v>-0.52099999999999969</v>
      </c>
      <c r="P12">
        <f t="shared" si="4"/>
        <v>-520.99999999999966</v>
      </c>
      <c r="Q12" s="10">
        <f t="shared" si="6"/>
        <v>3.2250000000000005</v>
      </c>
      <c r="R12" s="10">
        <f t="shared" si="5"/>
        <v>3225.0000000000005</v>
      </c>
    </row>
    <row r="13" spans="2:18">
      <c r="B13" s="1">
        <v>9418686</v>
      </c>
      <c r="C13">
        <v>1978</v>
      </c>
      <c r="D13">
        <v>10</v>
      </c>
      <c r="E13" s="4">
        <f t="shared" si="0"/>
        <v>1978.7916666666667</v>
      </c>
      <c r="F13" s="6">
        <f t="shared" si="1"/>
        <v>28764</v>
      </c>
      <c r="G13" s="4">
        <v>1.7250000000000001</v>
      </c>
      <c r="H13" s="12" t="s">
        <v>17</v>
      </c>
      <c r="J13" s="23" t="s">
        <v>21</v>
      </c>
      <c r="K13" s="13"/>
      <c r="L13" s="13"/>
      <c r="M13" s="13"/>
      <c r="N13" s="10">
        <v>2.2709999999999999</v>
      </c>
      <c r="O13" s="13">
        <f t="shared" si="3"/>
        <v>-0.54599999999999982</v>
      </c>
      <c r="P13">
        <f t="shared" si="4"/>
        <v>-545.99999999999977</v>
      </c>
      <c r="Q13" s="10"/>
      <c r="R13" s="10"/>
    </row>
    <row r="14" spans="2:18">
      <c r="B14" s="1">
        <v>9418686</v>
      </c>
      <c r="C14">
        <v>1978</v>
      </c>
      <c r="D14">
        <v>11</v>
      </c>
      <c r="E14" s="4">
        <f t="shared" si="0"/>
        <v>1978.875</v>
      </c>
      <c r="F14" s="6">
        <f t="shared" si="1"/>
        <v>28795</v>
      </c>
      <c r="G14" s="4">
        <v>1.716</v>
      </c>
      <c r="H14" s="12" t="s">
        <v>17</v>
      </c>
      <c r="J14" s="23" t="s">
        <v>21</v>
      </c>
      <c r="K14" s="13"/>
      <c r="L14" s="13"/>
      <c r="M14" s="13"/>
      <c r="N14" s="10">
        <v>2.246</v>
      </c>
      <c r="O14" s="13">
        <f t="shared" si="3"/>
        <v>-0.53</v>
      </c>
      <c r="P14">
        <f t="shared" si="4"/>
        <v>-530</v>
      </c>
      <c r="Q14" s="10"/>
      <c r="R14" s="10"/>
    </row>
    <row r="15" spans="2:18">
      <c r="B15" s="1">
        <v>9418686</v>
      </c>
      <c r="C15">
        <v>1978</v>
      </c>
      <c r="D15">
        <v>12</v>
      </c>
      <c r="E15" s="4">
        <f t="shared" si="0"/>
        <v>1978.9583333333333</v>
      </c>
      <c r="F15" s="6">
        <f t="shared" si="1"/>
        <v>28825</v>
      </c>
      <c r="G15" s="4">
        <v>1.6919999999999999</v>
      </c>
      <c r="H15" s="12" t="s">
        <v>17</v>
      </c>
      <c r="J15" s="10">
        <v>5.4589999999999996</v>
      </c>
      <c r="K15" s="13">
        <f>G15-J15</f>
        <v>-3.7669999999999995</v>
      </c>
      <c r="L15" s="13">
        <f t="shared" si="2"/>
        <v>-3766.9999999999995</v>
      </c>
      <c r="M15" s="13"/>
      <c r="N15" s="10">
        <v>2.1760000000000002</v>
      </c>
      <c r="O15" s="13">
        <f t="shared" si="3"/>
        <v>-0.48400000000000021</v>
      </c>
      <c r="P15">
        <f t="shared" si="4"/>
        <v>-484.00000000000023</v>
      </c>
      <c r="Q15" s="10">
        <f t="shared" si="6"/>
        <v>3.2829999999999995</v>
      </c>
      <c r="R15" s="10">
        <f t="shared" si="5"/>
        <v>3282.9999999999995</v>
      </c>
    </row>
    <row r="16" spans="2:18">
      <c r="B16" s="1">
        <v>9418686</v>
      </c>
      <c r="C16">
        <v>1979</v>
      </c>
      <c r="D16">
        <v>1</v>
      </c>
      <c r="E16" s="4">
        <f t="shared" si="0"/>
        <v>1979.0416666666667</v>
      </c>
      <c r="F16" s="6">
        <f t="shared" si="1"/>
        <v>28856</v>
      </c>
      <c r="G16" s="4">
        <v>1.8109999999999999</v>
      </c>
      <c r="H16" s="12" t="s">
        <v>17</v>
      </c>
      <c r="J16" s="10">
        <v>5.5750000000000002</v>
      </c>
      <c r="K16" s="13">
        <f>G16-J16</f>
        <v>-3.7640000000000002</v>
      </c>
      <c r="L16" s="13">
        <f t="shared" si="2"/>
        <v>-3764.0000000000005</v>
      </c>
      <c r="M16" s="13"/>
      <c r="N16" s="10">
        <v>2.335</v>
      </c>
      <c r="O16" s="13">
        <f t="shared" si="3"/>
        <v>-0.52400000000000002</v>
      </c>
      <c r="P16">
        <f t="shared" si="4"/>
        <v>-524</v>
      </c>
      <c r="Q16" s="10">
        <f t="shared" si="6"/>
        <v>3.24</v>
      </c>
      <c r="R16" s="10">
        <f t="shared" si="5"/>
        <v>3240</v>
      </c>
    </row>
    <row r="17" spans="2:19">
      <c r="B17" s="19" t="s">
        <v>6</v>
      </c>
      <c r="C17" s="15">
        <v>2010</v>
      </c>
      <c r="D17" s="15">
        <v>12</v>
      </c>
      <c r="E17" s="16">
        <f t="shared" si="0"/>
        <v>2010.9583333333333</v>
      </c>
      <c r="F17" s="20">
        <f t="shared" si="1"/>
        <v>40513</v>
      </c>
      <c r="G17" s="16">
        <v>1.9750000000000001</v>
      </c>
      <c r="H17" s="25" t="s">
        <v>20</v>
      </c>
      <c r="I17" s="15"/>
      <c r="J17" s="15">
        <v>5.8</v>
      </c>
      <c r="K17" s="16">
        <f>G17-J17</f>
        <v>-3.8249999999999997</v>
      </c>
      <c r="L17" s="16">
        <f t="shared" si="2"/>
        <v>-3824.9999999999995</v>
      </c>
      <c r="M17" s="26"/>
      <c r="N17" s="15">
        <v>2.4009999999999998</v>
      </c>
      <c r="O17" s="16">
        <f t="shared" si="3"/>
        <v>-0.42599999999999971</v>
      </c>
      <c r="P17" s="15">
        <f t="shared" ref="P17:P19" si="7">O17*1000</f>
        <v>-425.99999999999972</v>
      </c>
      <c r="Q17" s="15">
        <f t="shared" si="6"/>
        <v>3.399</v>
      </c>
      <c r="R17" s="15">
        <f t="shared" si="5"/>
        <v>3399</v>
      </c>
    </row>
    <row r="18" spans="2:19">
      <c r="B18" s="19" t="s">
        <v>6</v>
      </c>
      <c r="C18" s="15">
        <v>2011</v>
      </c>
      <c r="D18" s="15">
        <v>1</v>
      </c>
      <c r="E18" s="16">
        <f t="shared" si="0"/>
        <v>2011.0416666666667</v>
      </c>
      <c r="F18" s="20">
        <f t="shared" si="1"/>
        <v>40544</v>
      </c>
      <c r="G18" s="16">
        <v>1.8140000000000001</v>
      </c>
      <c r="H18" s="25" t="s">
        <v>20</v>
      </c>
      <c r="I18" s="15"/>
      <c r="J18" s="15">
        <v>5.6390000000000002</v>
      </c>
      <c r="K18" s="16">
        <f>G18-J18</f>
        <v>-3.8250000000000002</v>
      </c>
      <c r="L18" s="16">
        <f t="shared" si="2"/>
        <v>-3825</v>
      </c>
      <c r="M18" s="26"/>
      <c r="N18" s="15">
        <v>2.206</v>
      </c>
      <c r="O18" s="16">
        <f t="shared" si="3"/>
        <v>-0.3919999999999999</v>
      </c>
      <c r="P18" s="15">
        <f t="shared" si="7"/>
        <v>-391.99999999999989</v>
      </c>
      <c r="Q18" s="15">
        <f t="shared" si="6"/>
        <v>3.4330000000000003</v>
      </c>
      <c r="R18" s="15">
        <f t="shared" si="5"/>
        <v>3433.0000000000005</v>
      </c>
      <c r="S18" s="10"/>
    </row>
    <row r="19" spans="2:19">
      <c r="B19" s="19" t="s">
        <v>6</v>
      </c>
      <c r="C19" s="15">
        <v>2011</v>
      </c>
      <c r="D19" s="15">
        <v>2</v>
      </c>
      <c r="E19" s="16">
        <f t="shared" si="0"/>
        <v>2011.125</v>
      </c>
      <c r="F19" s="20">
        <f t="shared" si="1"/>
        <v>40575</v>
      </c>
      <c r="G19" s="16">
        <v>1.788</v>
      </c>
      <c r="H19" s="25" t="s">
        <v>20</v>
      </c>
      <c r="I19" s="15"/>
      <c r="J19" s="15">
        <v>5.6130000000000004</v>
      </c>
      <c r="K19" s="16">
        <f>G19-J19</f>
        <v>-3.8250000000000002</v>
      </c>
      <c r="L19" s="16">
        <f t="shared" si="2"/>
        <v>-3825</v>
      </c>
      <c r="M19" s="26"/>
      <c r="N19" s="15">
        <v>2.1840000000000002</v>
      </c>
      <c r="O19" s="16">
        <f t="shared" si="3"/>
        <v>-0.39600000000000013</v>
      </c>
      <c r="P19" s="15">
        <f t="shared" si="7"/>
        <v>-396.00000000000011</v>
      </c>
      <c r="Q19" s="15">
        <f t="shared" si="6"/>
        <v>3.4290000000000003</v>
      </c>
      <c r="R19" s="15">
        <f t="shared" si="5"/>
        <v>3429.0000000000005</v>
      </c>
      <c r="S19" s="10"/>
    </row>
    <row r="20" spans="2:19">
      <c r="B20" s="1"/>
      <c r="E20" s="4"/>
      <c r="F20" s="6"/>
      <c r="G20" s="6"/>
      <c r="K20" s="4"/>
      <c r="L20" s="4"/>
      <c r="M20" s="4"/>
      <c r="O20" s="4"/>
    </row>
    <row r="21" spans="2:19">
      <c r="B21" s="1"/>
      <c r="E21" s="4"/>
      <c r="F21" s="6"/>
      <c r="G21" s="6"/>
      <c r="H21" s="24"/>
      <c r="I21" s="24"/>
      <c r="K21" s="13"/>
      <c r="L21" s="4"/>
      <c r="M21" s="4"/>
      <c r="O21" s="4"/>
    </row>
    <row r="22" spans="2:19">
      <c r="B22" s="1"/>
      <c r="E22" s="4"/>
      <c r="F22" s="6"/>
      <c r="G22" s="6"/>
      <c r="H22" s="24"/>
      <c r="I22" s="24"/>
      <c r="K22" s="13"/>
      <c r="L22" s="4"/>
      <c r="M22" s="13"/>
      <c r="O22" s="4"/>
    </row>
    <row r="23" spans="2:19">
      <c r="H23" s="24"/>
      <c r="I23" s="24"/>
      <c r="M23" s="13"/>
    </row>
    <row r="24" spans="2:19">
      <c r="H24" s="24"/>
      <c r="I24" s="24"/>
      <c r="M24" s="13"/>
    </row>
    <row r="25" spans="2:19">
      <c r="H25" s="24"/>
      <c r="I25" s="24"/>
      <c r="M25" s="13"/>
    </row>
    <row r="26" spans="2:19">
      <c r="H26" s="24"/>
      <c r="I26" s="24"/>
      <c r="K26" s="4"/>
      <c r="L26" s="4"/>
      <c r="M26" s="13"/>
    </row>
    <row r="27" spans="2:19">
      <c r="H27" s="24"/>
      <c r="I27" s="24"/>
      <c r="K27" s="4"/>
      <c r="L27" s="4"/>
      <c r="M27" s="13"/>
    </row>
    <row r="28" spans="2:19">
      <c r="H28" s="24"/>
      <c r="I28" s="24"/>
      <c r="K28" s="4"/>
      <c r="L28" s="4"/>
      <c r="M28" s="13"/>
    </row>
    <row r="29" spans="2:19">
      <c r="H29" s="24"/>
      <c r="I29" s="24"/>
      <c r="K29" s="4"/>
      <c r="L29" s="4"/>
      <c r="M29" s="13"/>
    </row>
    <row r="30" spans="2:19">
      <c r="H30" s="24"/>
      <c r="I30" s="24"/>
      <c r="K30" s="4"/>
      <c r="L30" s="4"/>
      <c r="M30" s="13"/>
    </row>
    <row r="31" spans="2:19">
      <c r="H31" s="24"/>
      <c r="I31" s="24"/>
      <c r="K31" s="4"/>
      <c r="L31" s="4"/>
      <c r="M31" s="13"/>
    </row>
    <row r="32" spans="2:19">
      <c r="H32" s="24"/>
      <c r="I32" s="24"/>
      <c r="K32" s="4"/>
      <c r="L32" s="4"/>
      <c r="M32" s="13"/>
    </row>
    <row r="33" spans="11:13">
      <c r="K33" s="4"/>
      <c r="L33" s="4"/>
      <c r="M33" s="4"/>
    </row>
    <row r="34" spans="11:13">
      <c r="K34" s="4"/>
      <c r="L34" s="4"/>
      <c r="M34" s="4"/>
    </row>
    <row r="35" spans="11:13">
      <c r="K35" s="4"/>
      <c r="L35" s="4"/>
      <c r="M35" s="4"/>
    </row>
    <row r="36" spans="11:13">
      <c r="K36" s="4"/>
      <c r="L36" s="4"/>
      <c r="M36" s="4"/>
    </row>
    <row r="37" spans="11:13">
      <c r="K37" s="4"/>
      <c r="L37" s="4"/>
      <c r="M37" s="4"/>
    </row>
    <row r="38" spans="11:13">
      <c r="K38" s="4"/>
      <c r="L38" s="4"/>
      <c r="M38" s="4"/>
    </row>
    <row r="39" spans="11:13">
      <c r="K39" s="4"/>
      <c r="L39" s="4"/>
      <c r="M39" s="4"/>
    </row>
    <row r="40" spans="11:13">
      <c r="K40" s="4"/>
      <c r="L40" s="4"/>
      <c r="M40" s="4"/>
    </row>
    <row r="41" spans="11:13">
      <c r="K41" s="4"/>
      <c r="L41" s="4"/>
      <c r="M41" s="4"/>
    </row>
    <row r="42" spans="11:13">
      <c r="K42" s="4"/>
      <c r="L42" s="4"/>
      <c r="M42" s="4"/>
    </row>
    <row r="43" spans="11:13">
      <c r="K43" s="4"/>
      <c r="L43" s="4"/>
      <c r="M43" s="4"/>
    </row>
    <row r="44" spans="11:13">
      <c r="K44" s="4"/>
      <c r="L44" s="4"/>
      <c r="M44" s="4"/>
    </row>
    <row r="45" spans="11:13">
      <c r="K45" s="4"/>
      <c r="L45" s="4"/>
      <c r="M45" s="4"/>
    </row>
    <row r="46" spans="11:13">
      <c r="K46" s="4"/>
      <c r="L46" s="4"/>
      <c r="M46" s="4"/>
    </row>
    <row r="47" spans="11:13">
      <c r="K47" s="4"/>
      <c r="L47" s="4"/>
      <c r="M47" s="4"/>
    </row>
    <row r="48" spans="11:13">
      <c r="K48" s="4"/>
      <c r="L48" s="4"/>
      <c r="M4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SO_MSL_Analysis</vt:lpstr>
      <vt:lpstr>Plot_Somoa-CC_1978-79_2010-11</vt:lpstr>
      <vt:lpstr>Plot_NS-CC_1978-79_2010-11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2014-06-25T13:05:39Z</dcterms:modified>
</cp:coreProperties>
</file>